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15.09.25\"/>
    </mc:Choice>
  </mc:AlternateContent>
  <bookViews>
    <workbookView xWindow="0" yWindow="0" windowWidth="28800" windowHeight="11400"/>
  </bookViews>
  <sheets>
    <sheet name="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T18" i="1"/>
  <c r="R18" i="1"/>
  <c r="V18" i="1" l="1"/>
  <c r="P19" i="1" l="1"/>
  <c r="S19" i="1"/>
  <c r="AN19" i="1"/>
  <c r="V20" i="1" l="1"/>
  <c r="Z18" i="1"/>
  <c r="X18" i="1"/>
  <c r="AN20" i="1"/>
  <c r="AN18" i="1"/>
  <c r="AM18" i="1"/>
  <c r="AM20" i="1" s="1"/>
  <c r="AA20" i="1"/>
  <c r="Q20" i="1"/>
  <c r="K20" i="1"/>
  <c r="L20" i="1"/>
  <c r="M20" i="1"/>
  <c r="N20" i="1"/>
  <c r="O20" i="1"/>
  <c r="P20" i="1"/>
  <c r="R20" i="1"/>
  <c r="S20" i="1"/>
  <c r="T20" i="1"/>
  <c r="X20" i="1"/>
  <c r="Z20" i="1"/>
  <c r="AB20" i="1"/>
  <c r="AC20" i="1"/>
  <c r="AD20" i="1"/>
  <c r="AF20" i="1"/>
  <c r="AH20" i="1"/>
  <c r="AJ20" i="1"/>
  <c r="AL20" i="1"/>
  <c r="J20" i="1"/>
</calcChain>
</file>

<file path=xl/sharedStrings.xml><?xml version="1.0" encoding="utf-8"?>
<sst xmlns="http://schemas.openxmlformats.org/spreadsheetml/2006/main" count="132" uniqueCount="67">
  <si>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</si>
  <si>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</si>
  <si>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</si>
  <si>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</si>
  <si>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</si>
  <si>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</si>
  <si>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</si>
  <si>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</si>
  <si>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</si>
  <si>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</si>
  <si>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</si>
  <si>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</si>
  <si>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Фактический объем освоения капитальных вложений на 01.01.года 
2024,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</si>
  <si>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</si>
  <si>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</si>
  <si>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2024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</si>
  <si>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</si>
  <si>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</si>
  <si>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</si>
  <si>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</si>
  <si>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01.01.года 2024</t>
  </si>
  <si>
    <t>План 
на 01.01.года 2025</t>
  </si>
  <si>
    <t>Предложение по корректировке утвержденного плана 
на 01.01.года 2025</t>
  </si>
  <si>
    <t>год 2025</t>
  </si>
  <si>
    <t>год 2026</t>
  </si>
  <si>
    <t>год 2027</t>
  </si>
  <si>
    <t>год 2028</t>
  </si>
  <si>
    <t>год 2029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</si>
  <si>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</si>
  <si>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</si>
  <si>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</si>
  <si>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</si>
  <si>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</si>
  <si>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</si>
  <si>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</si>
  <si>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</si>
  <si>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</si>
  <si>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</si>
  <si>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</si>
  <si>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</si>
  <si>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</si>
  <si>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</si>
  <si>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</si>
  <si>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</si>
  <si>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</si>
  <si>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</si>
  <si>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</si>
  <si>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</si>
  <si>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Итого по инвестиционной программе:</t>
  </si>
  <si>
    <t>Инвестиционная программа АО "Югорская территориальная энергетическая компания"</t>
  </si>
  <si>
    <t>Год раскрытия информации: 2025 год</t>
  </si>
  <si>
    <t>Утвержденные плановые значения показателей приведены в соответствии с приказом Депстроя и жкк Югры №42-Пр-6 от 06.10.2022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</si>
  <si>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</si>
  <si>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</si>
  <si>
    <t>K_ЮТЭК-ХМАО-02</t>
  </si>
  <si>
    <t>2021</t>
  </si>
  <si>
    <t>2025</t>
  </si>
  <si>
    <t>2</t>
  </si>
  <si>
    <t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t>
  </si>
  <si>
    <t>P_ЮТЭК-ХМАО-01</t>
  </si>
  <si>
    <t>2026</t>
  </si>
  <si>
    <t>нд</t>
  </si>
  <si>
    <t>С</t>
  </si>
  <si>
    <t>П</t>
  </si>
  <si>
    <t>Уточнение стоимости оборудования по результатм закупки. Экономия ввиду перехода на отечественное програмное обеспечение.</t>
  </si>
  <si>
    <t>Утвержденный план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</si>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</sst>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0000000"/>
    <numFmt numFmtId="166" formatCode="0.000000000000"/>
    <numFmt numFmtId="167" formatCode="0.00000000000000"/>
  </numFmts>
  <fonts count="7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Alignment="1"/>
    <xf numFmtId="1" fontId="5" fillId="0" borderId="0" xfId="0" applyNumberFormat="1" applyFont="1" applyFill="1" applyBorder="1" applyAlignment="1">
      <alignment vertical="top"/>
    </xf>
    <xf numFmtId="0" fontId="5" fillId="0" borderId="0" xfId="0" applyFont="1" applyFill="1"/>
    <xf numFmtId="0" fontId="0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/>
    <xf numFmtId="0" fontId="3" fillId="0" borderId="0" xfId="2" applyFont="1" applyAlignment="1">
      <alignment vertical="center"/>
    </xf>
    <xf numFmtId="0" fontId="0" fillId="0" borderId="0" xfId="2" applyFont="1" applyAlignment="1">
      <alignment vertical="top"/>
    </xf>
    <xf numFmtId="0" fontId="0" fillId="0" borderId="0" xfId="0" applyFont="1" applyFill="1" applyAlignment="1"/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2" xfId="2" applyNumberFormat="1" applyFont="1" applyBorder="1" applyAlignment="1">
      <alignment horizontal="center" vertical="center" wrapText="1"/>
    </xf>
    <xf numFmtId="49" fontId="0" fillId="0" borderId="2" xfId="2" applyNumberFormat="1" applyFont="1" applyBorder="1" applyAlignment="1">
      <alignment horizontal="left" vertical="center" wrapText="1"/>
    </xf>
    <xf numFmtId="49" fontId="0" fillId="0" borderId="2" xfId="2" applyNumberFormat="1" applyFont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164" fontId="0" fillId="0" borderId="2" xfId="0" applyNumberFormat="1" applyFont="1" applyFill="1" applyBorder="1"/>
    <xf numFmtId="164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/>
    <xf numFmtId="165" fontId="0" fillId="0" borderId="0" xfId="0" applyNumberFormat="1" applyFont="1" applyFill="1"/>
    <xf numFmtId="166" fontId="0" fillId="0" borderId="0" xfId="0" applyNumberFormat="1" applyFont="1" applyFill="1"/>
    <xf numFmtId="167" fontId="0" fillId="0" borderId="0" xfId="0" applyNumberFormat="1" applyFont="1" applyFill="1"/>
    <xf numFmtId="164" fontId="0" fillId="0" borderId="0" xfId="0" applyNumberFormat="1" applyFont="1" applyFill="1"/>
    <xf numFmtId="0" fontId="5" fillId="2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2" applyFont="1" applyBorder="1" applyAlignment="1">
      <alignment horizontal="center" vertical="center"/>
    </xf>
    <xf numFmtId="0" fontId="0" fillId="0" borderId="0" xfId="2" applyFont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V33"/>
  <sheetViews>
    <sheetView tabSelected="1" view="pageBreakPreview" topLeftCell="A2" zoomScale="55" zoomScaleNormal="70" zoomScaleSheetLayoutView="55" workbookViewId="0">
      <selection activeCell="AF19" sqref="AF19"/>
    </sheetView>
  </sheetViews>
  <sheetFormatPr defaultRowHeight="15.75" x14ac:dyDescent="0.25"/>
  <cols>
    <col min="1" max="1" width="10.875" style="10" customWidth="1"/>
    <col min="2" max="2" width="36.875" style="10" bestFit="1" customWidth="1"/>
    <col min="3" max="3" width="13.25" style="10" customWidth="1"/>
    <col min="4" max="4" width="7.625" style="10" customWidth="1"/>
    <col min="5" max="5" width="7.25" style="10" customWidth="1"/>
    <col min="6" max="6" width="13" style="10" customWidth="1"/>
    <col min="7" max="7" width="14.375" style="10" customWidth="1"/>
    <col min="8" max="8" width="16" style="10" customWidth="1"/>
    <col min="9" max="10" width="19" style="10" customWidth="1"/>
    <col min="11" max="11" width="10.75" style="10" customWidth="1"/>
    <col min="12" max="12" width="9.375" style="9" customWidth="1"/>
    <col min="13" max="13" width="9.5" style="9" customWidth="1"/>
    <col min="14" max="14" width="9.875" style="9" customWidth="1"/>
    <col min="15" max="15" width="9.25" style="9" customWidth="1"/>
    <col min="16" max="16" width="16.5" style="9" customWidth="1"/>
    <col min="17" max="17" width="9.25" style="9" customWidth="1"/>
    <col min="18" max="18" width="12.875" style="9" customWidth="1"/>
    <col min="19" max="19" width="13.625" style="9" customWidth="1"/>
    <col min="20" max="20" width="12.875" style="9" customWidth="1"/>
    <col min="21" max="21" width="11.25" style="9" customWidth="1"/>
    <col min="22" max="22" width="13.875" style="9" customWidth="1"/>
    <col min="23" max="23" width="11.75" style="9" customWidth="1"/>
    <col min="24" max="24" width="12.25" style="9" customWidth="1"/>
    <col min="25" max="25" width="13.75" style="9" customWidth="1"/>
    <col min="26" max="26" width="15.375" style="9" customWidth="1"/>
    <col min="27" max="27" width="14.125" style="9" customWidth="1"/>
    <col min="28" max="30" width="15.875" style="9" customWidth="1"/>
    <col min="31" max="40" width="16.625" style="9" customWidth="1"/>
    <col min="41" max="41" width="19.5" style="9" customWidth="1"/>
    <col min="42" max="42" width="7.25" style="9" customWidth="1"/>
    <col min="43" max="43" width="9.875" style="9" customWidth="1"/>
    <col min="44" max="44" width="7.125" style="9" customWidth="1"/>
    <col min="45" max="45" width="6" style="10" customWidth="1"/>
    <col min="46" max="46" width="8.375" style="10" customWidth="1"/>
    <col min="47" max="47" width="5.625" style="10" customWidth="1"/>
    <col min="48" max="48" width="7.375" style="10" customWidth="1"/>
    <col min="49" max="49" width="10" style="10" customWidth="1"/>
    <col min="50" max="50" width="7.875" style="10" customWidth="1"/>
    <col min="51" max="51" width="6.75" style="10" customWidth="1"/>
    <col min="52" max="52" width="9" style="10" customWidth="1"/>
    <col min="53" max="53" width="6.125" style="10" customWidth="1"/>
    <col min="54" max="54" width="6.75" style="10" customWidth="1"/>
    <col min="55" max="55" width="9.375" style="10" customWidth="1"/>
    <col min="56" max="56" width="7.375" style="10" customWidth="1"/>
    <col min="57" max="63" width="7.25" style="10" customWidth="1"/>
    <col min="64" max="64" width="8.625" style="10" customWidth="1"/>
    <col min="65" max="65" width="6.125" style="10" customWidth="1"/>
    <col min="66" max="66" width="6.875" style="10" customWidth="1"/>
    <col min="67" max="67" width="9.625" style="10" customWidth="1"/>
    <col min="68" max="68" width="6.75" style="10" customWidth="1"/>
    <col min="69" max="69" width="7.75" style="10" customWidth="1"/>
    <col min="70" max="16384" width="9" style="10"/>
  </cols>
  <sheetData>
    <row r="1" spans="1:74" ht="18.75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AO1" s="1" t="s">
        <v>0</v>
      </c>
      <c r="AS1" s="9"/>
      <c r="AT1" s="9"/>
      <c r="AU1" s="9"/>
      <c r="AV1" s="9"/>
      <c r="AW1" s="9"/>
    </row>
    <row r="2" spans="1:74" ht="18.7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AO2" s="2" t="s">
        <v>1</v>
      </c>
      <c r="AS2" s="9"/>
      <c r="AT2" s="9"/>
      <c r="AU2" s="9"/>
      <c r="AV2" s="9"/>
      <c r="AW2" s="9"/>
    </row>
    <row r="3" spans="1:74" ht="18.75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AN3" s="10"/>
      <c r="AO3" s="2" t="s">
        <v>2</v>
      </c>
      <c r="AS3" s="9"/>
      <c r="AT3" s="9"/>
      <c r="AU3" s="9"/>
      <c r="AV3" s="9"/>
      <c r="AW3" s="9"/>
    </row>
    <row r="4" spans="1:74" ht="18.75" x14ac:dyDescent="0.3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S4" s="9"/>
      <c r="AT4" s="9"/>
      <c r="AU4" s="9"/>
      <c r="AV4" s="9"/>
      <c r="AW4" s="9"/>
    </row>
    <row r="5" spans="1:74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</row>
    <row r="6" spans="1:74" ht="18.75" x14ac:dyDescent="0.25">
      <c r="A6" s="60" t="s">
        <v>49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</row>
    <row r="7" spans="1:74" x14ac:dyDescent="0.25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ht="18.75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AN8" s="2"/>
      <c r="AS8" s="9"/>
      <c r="AT8" s="9"/>
      <c r="AU8" s="9"/>
      <c r="AV8" s="9"/>
      <c r="AW8" s="9"/>
    </row>
    <row r="9" spans="1:74" ht="18.75" x14ac:dyDescent="0.3">
      <c r="A9" s="62" t="s">
        <v>50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</row>
    <row r="10" spans="1:74" ht="18.75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</row>
    <row r="11" spans="1:74" ht="18.75" x14ac:dyDescent="0.3">
      <c r="A11" s="63" t="s">
        <v>51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x14ac:dyDescent="0.25">
      <c r="A12" s="58" t="s">
        <v>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</row>
    <row r="13" spans="1:74" ht="15.7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74" ht="72.75" customHeight="1" x14ac:dyDescent="0.25">
      <c r="A14" s="46" t="s">
        <v>6</v>
      </c>
      <c r="B14" s="46" t="s">
        <v>7</v>
      </c>
      <c r="C14" s="46" t="s">
        <v>8</v>
      </c>
      <c r="D14" s="54" t="s">
        <v>9</v>
      </c>
      <c r="E14" s="54" t="s">
        <v>10</v>
      </c>
      <c r="F14" s="46" t="s">
        <v>11</v>
      </c>
      <c r="G14" s="46"/>
      <c r="H14" s="47" t="s">
        <v>66</v>
      </c>
      <c r="I14" s="47"/>
      <c r="J14" s="55" t="s">
        <v>12</v>
      </c>
      <c r="K14" s="43" t="s">
        <v>13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14</v>
      </c>
      <c r="V14" s="44"/>
      <c r="W14" s="44"/>
      <c r="X14" s="44"/>
      <c r="Y14" s="44"/>
      <c r="Z14" s="45"/>
      <c r="AA14" s="48" t="s">
        <v>15</v>
      </c>
      <c r="AB14" s="49"/>
      <c r="AC14" s="48" t="s">
        <v>16</v>
      </c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49"/>
      <c r="AO14" s="40" t="s">
        <v>17</v>
      </c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</row>
    <row r="15" spans="1:74" ht="66" customHeight="1" x14ac:dyDescent="0.25">
      <c r="A15" s="46"/>
      <c r="B15" s="46"/>
      <c r="C15" s="46"/>
      <c r="D15" s="54"/>
      <c r="E15" s="54"/>
      <c r="F15" s="46"/>
      <c r="G15" s="46"/>
      <c r="H15" s="47"/>
      <c r="I15" s="47"/>
      <c r="J15" s="56"/>
      <c r="K15" s="43" t="s">
        <v>18</v>
      </c>
      <c r="L15" s="44"/>
      <c r="M15" s="44"/>
      <c r="N15" s="44"/>
      <c r="O15" s="45"/>
      <c r="P15" s="43" t="s">
        <v>19</v>
      </c>
      <c r="Q15" s="44"/>
      <c r="R15" s="44"/>
      <c r="S15" s="44"/>
      <c r="T15" s="45"/>
      <c r="U15" s="46" t="s">
        <v>20</v>
      </c>
      <c r="V15" s="46"/>
      <c r="W15" s="43" t="s">
        <v>21</v>
      </c>
      <c r="X15" s="45"/>
      <c r="Y15" s="46" t="s">
        <v>22</v>
      </c>
      <c r="Z15" s="46"/>
      <c r="AA15" s="50"/>
      <c r="AB15" s="51"/>
      <c r="AC15" s="39" t="s">
        <v>23</v>
      </c>
      <c r="AD15" s="39"/>
      <c r="AE15" s="39" t="s">
        <v>24</v>
      </c>
      <c r="AF15" s="39"/>
      <c r="AG15" s="39" t="s">
        <v>25</v>
      </c>
      <c r="AH15" s="39"/>
      <c r="AI15" s="39" t="s">
        <v>26</v>
      </c>
      <c r="AJ15" s="39"/>
      <c r="AK15" s="39" t="s">
        <v>27</v>
      </c>
      <c r="AL15" s="39"/>
      <c r="AM15" s="46" t="s">
        <v>28</v>
      </c>
      <c r="AN15" s="47" t="s">
        <v>29</v>
      </c>
      <c r="AO15" s="41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</row>
    <row r="16" spans="1:74" ht="135" customHeight="1" x14ac:dyDescent="0.25">
      <c r="A16" s="46"/>
      <c r="B16" s="46"/>
      <c r="C16" s="46"/>
      <c r="D16" s="54"/>
      <c r="E16" s="54"/>
      <c r="F16" s="14" t="s">
        <v>18</v>
      </c>
      <c r="G16" s="14" t="s">
        <v>30</v>
      </c>
      <c r="H16" s="15" t="s">
        <v>31</v>
      </c>
      <c r="I16" s="15" t="s">
        <v>30</v>
      </c>
      <c r="J16" s="57"/>
      <c r="K16" s="16" t="s">
        <v>32</v>
      </c>
      <c r="L16" s="16" t="s">
        <v>33</v>
      </c>
      <c r="M16" s="16" t="s">
        <v>34</v>
      </c>
      <c r="N16" s="17" t="s">
        <v>35</v>
      </c>
      <c r="O16" s="17" t="s">
        <v>36</v>
      </c>
      <c r="P16" s="16" t="s">
        <v>32</v>
      </c>
      <c r="Q16" s="16" t="s">
        <v>33</v>
      </c>
      <c r="R16" s="16" t="s">
        <v>34</v>
      </c>
      <c r="S16" s="17" t="s">
        <v>35</v>
      </c>
      <c r="T16" s="17" t="s">
        <v>36</v>
      </c>
      <c r="U16" s="16" t="s">
        <v>37</v>
      </c>
      <c r="V16" s="16" t="s">
        <v>38</v>
      </c>
      <c r="W16" s="16" t="s">
        <v>37</v>
      </c>
      <c r="X16" s="16" t="s">
        <v>38</v>
      </c>
      <c r="Y16" s="16" t="s">
        <v>37</v>
      </c>
      <c r="Z16" s="16" t="s">
        <v>38</v>
      </c>
      <c r="AA16" s="18" t="s">
        <v>65</v>
      </c>
      <c r="AB16" s="18" t="s">
        <v>39</v>
      </c>
      <c r="AC16" s="18" t="s">
        <v>65</v>
      </c>
      <c r="AD16" s="18" t="s">
        <v>30</v>
      </c>
      <c r="AE16" s="18" t="s">
        <v>18</v>
      </c>
      <c r="AF16" s="18" t="s">
        <v>30</v>
      </c>
      <c r="AG16" s="18" t="s">
        <v>18</v>
      </c>
      <c r="AH16" s="18" t="s">
        <v>30</v>
      </c>
      <c r="AI16" s="18" t="s">
        <v>18</v>
      </c>
      <c r="AJ16" s="18" t="s">
        <v>30</v>
      </c>
      <c r="AK16" s="18" t="s">
        <v>18</v>
      </c>
      <c r="AL16" s="18" t="s">
        <v>30</v>
      </c>
      <c r="AM16" s="46"/>
      <c r="AN16" s="47"/>
      <c r="AO16" s="42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</row>
    <row r="17" spans="1:69" ht="19.5" customHeight="1" x14ac:dyDescent="0.25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19" t="s">
        <v>40</v>
      </c>
      <c r="AD17" s="19" t="s">
        <v>41</v>
      </c>
      <c r="AE17" s="19" t="s">
        <v>42</v>
      </c>
      <c r="AF17" s="19" t="s">
        <v>43</v>
      </c>
      <c r="AG17" s="19" t="s">
        <v>44</v>
      </c>
      <c r="AH17" s="19" t="s">
        <v>45</v>
      </c>
      <c r="AI17" s="19" t="s">
        <v>44</v>
      </c>
      <c r="AJ17" s="19" t="s">
        <v>45</v>
      </c>
      <c r="AK17" s="19" t="s">
        <v>46</v>
      </c>
      <c r="AL17" s="19" t="s">
        <v>47</v>
      </c>
      <c r="AM17" s="18">
        <v>30</v>
      </c>
      <c r="AN17" s="18">
        <v>31</v>
      </c>
      <c r="AO17" s="18">
        <v>32</v>
      </c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</row>
    <row r="18" spans="1:69" ht="278.25" customHeight="1" x14ac:dyDescent="0.25">
      <c r="A18" s="20" t="s">
        <v>52</v>
      </c>
      <c r="B18" s="21" t="s">
        <v>53</v>
      </c>
      <c r="C18" s="20" t="s">
        <v>54</v>
      </c>
      <c r="D18" s="22" t="s">
        <v>62</v>
      </c>
      <c r="E18" s="20" t="s">
        <v>55</v>
      </c>
      <c r="F18" s="20" t="s">
        <v>56</v>
      </c>
      <c r="G18" s="20" t="s">
        <v>56</v>
      </c>
      <c r="H18" s="19" t="s">
        <v>61</v>
      </c>
      <c r="I18" s="19" t="s">
        <v>61</v>
      </c>
      <c r="J18" s="23">
        <v>8.1606280200000008</v>
      </c>
      <c r="K18" s="23">
        <v>23.612387090999999</v>
      </c>
      <c r="L18" s="24">
        <v>0</v>
      </c>
      <c r="M18" s="23">
        <v>10.524196589999999</v>
      </c>
      <c r="N18" s="23">
        <v>11.963791109999999</v>
      </c>
      <c r="O18" s="23">
        <v>1.12439939</v>
      </c>
      <c r="P18" s="25">
        <f>R18+S18+T18</f>
        <v>18.491592630000003</v>
      </c>
      <c r="Q18" s="24">
        <v>0</v>
      </c>
      <c r="R18" s="23">
        <f>5.87228327+0.11549496</f>
        <v>5.98777823</v>
      </c>
      <c r="S18" s="23">
        <v>12.03667306</v>
      </c>
      <c r="T18" s="23">
        <f>0.46136659+0.00577475</f>
        <v>0.46714134000000002</v>
      </c>
      <c r="U18" s="26" t="s">
        <v>61</v>
      </c>
      <c r="V18" s="23">
        <f>AC18+AA18</f>
        <v>14.281921499999999</v>
      </c>
      <c r="W18" s="26" t="s">
        <v>61</v>
      </c>
      <c r="X18" s="23">
        <f>AC18</f>
        <v>9.4309215000000002</v>
      </c>
      <c r="Y18" s="26" t="s">
        <v>61</v>
      </c>
      <c r="Z18" s="23">
        <f>AD18</f>
        <v>8.6816246100000001</v>
      </c>
      <c r="AA18" s="23">
        <v>4.851</v>
      </c>
      <c r="AB18" s="23">
        <v>1.6493400000000003</v>
      </c>
      <c r="AC18" s="27">
        <v>9.4309215000000002</v>
      </c>
      <c r="AD18" s="27">
        <v>8.6816246100000001</v>
      </c>
      <c r="AE18" s="26" t="s">
        <v>61</v>
      </c>
      <c r="AF18" s="23">
        <v>0</v>
      </c>
      <c r="AG18" s="26" t="s">
        <v>61</v>
      </c>
      <c r="AH18" s="23">
        <v>0</v>
      </c>
      <c r="AI18" s="26" t="s">
        <v>61</v>
      </c>
      <c r="AJ18" s="23">
        <v>0</v>
      </c>
      <c r="AK18" s="26" t="s">
        <v>61</v>
      </c>
      <c r="AL18" s="23">
        <v>0</v>
      </c>
      <c r="AM18" s="28">
        <f>AC18</f>
        <v>9.4309215000000002</v>
      </c>
      <c r="AN18" s="28">
        <f>AD18</f>
        <v>8.6816246100000001</v>
      </c>
      <c r="AO18" s="7" t="s">
        <v>64</v>
      </c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</row>
    <row r="19" spans="1:69" s="30" customFormat="1" ht="140.25" customHeight="1" x14ac:dyDescent="0.25">
      <c r="A19" s="20" t="s">
        <v>57</v>
      </c>
      <c r="B19" s="21" t="s">
        <v>58</v>
      </c>
      <c r="C19" s="20" t="s">
        <v>59</v>
      </c>
      <c r="D19" s="22" t="s">
        <v>63</v>
      </c>
      <c r="E19" s="20" t="s">
        <v>60</v>
      </c>
      <c r="F19" s="19" t="s">
        <v>61</v>
      </c>
      <c r="G19" s="20">
        <v>2029</v>
      </c>
      <c r="H19" s="19" t="s">
        <v>61</v>
      </c>
      <c r="I19" s="19" t="s">
        <v>61</v>
      </c>
      <c r="J19" s="26" t="s">
        <v>61</v>
      </c>
      <c r="K19" s="26" t="s">
        <v>61</v>
      </c>
      <c r="L19" s="26" t="s">
        <v>61</v>
      </c>
      <c r="M19" s="26" t="s">
        <v>61</v>
      </c>
      <c r="N19" s="26" t="s">
        <v>61</v>
      </c>
      <c r="O19" s="26" t="s">
        <v>61</v>
      </c>
      <c r="P19" s="23">
        <f>R19+S19+T19</f>
        <v>22.681368809999999</v>
      </c>
      <c r="Q19" s="24">
        <v>0</v>
      </c>
      <c r="R19" s="23">
        <v>0.21631786</v>
      </c>
      <c r="S19" s="23">
        <f>9.54281482+12.92223613</f>
        <v>22.465050949999998</v>
      </c>
      <c r="T19" s="24">
        <v>0</v>
      </c>
      <c r="U19" s="26" t="s">
        <v>61</v>
      </c>
      <c r="V19" s="26" t="s">
        <v>61</v>
      </c>
      <c r="W19" s="26" t="s">
        <v>61</v>
      </c>
      <c r="X19" s="26" t="s">
        <v>61</v>
      </c>
      <c r="Y19" s="26" t="s">
        <v>61</v>
      </c>
      <c r="Z19" s="26" t="s">
        <v>61</v>
      </c>
      <c r="AA19" s="26" t="s">
        <v>61</v>
      </c>
      <c r="AB19" s="26" t="s">
        <v>61</v>
      </c>
      <c r="AC19" s="26" t="s">
        <v>61</v>
      </c>
      <c r="AD19" s="23">
        <v>0</v>
      </c>
      <c r="AE19" s="26" t="s">
        <v>61</v>
      </c>
      <c r="AF19" s="28">
        <v>19.236132680000001</v>
      </c>
      <c r="AG19" s="26" t="s">
        <v>61</v>
      </c>
      <c r="AH19" s="28">
        <v>1.099332</v>
      </c>
      <c r="AI19" s="26" t="s">
        <v>61</v>
      </c>
      <c r="AJ19" s="28">
        <v>1.1477026100000001</v>
      </c>
      <c r="AK19" s="26" t="s">
        <v>61</v>
      </c>
      <c r="AL19" s="28">
        <v>1.19820152</v>
      </c>
      <c r="AM19" s="26" t="s">
        <v>61</v>
      </c>
      <c r="AN19" s="28">
        <f>AF19+AH19+AJ19+AL19</f>
        <v>22.681368810000002</v>
      </c>
      <c r="AO19" s="19" t="s">
        <v>61</v>
      </c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</row>
    <row r="20" spans="1:69" x14ac:dyDescent="0.25">
      <c r="A20" s="38" t="s">
        <v>48</v>
      </c>
      <c r="B20" s="38"/>
      <c r="C20" s="22"/>
      <c r="D20" s="22"/>
      <c r="E20" s="22"/>
      <c r="F20" s="22"/>
      <c r="G20" s="31"/>
      <c r="H20" s="32" t="s">
        <v>61</v>
      </c>
      <c r="I20" s="32" t="s">
        <v>61</v>
      </c>
      <c r="J20" s="31">
        <f>SUM(J18:J19)</f>
        <v>8.1606280200000008</v>
      </c>
      <c r="K20" s="31">
        <f t="shared" ref="K20:AN20" si="0">SUM(K18:K19)</f>
        <v>23.612387090999999</v>
      </c>
      <c r="L20" s="33">
        <f t="shared" si="0"/>
        <v>0</v>
      </c>
      <c r="M20" s="31">
        <f t="shared" si="0"/>
        <v>10.524196589999999</v>
      </c>
      <c r="N20" s="31">
        <f t="shared" si="0"/>
        <v>11.963791109999999</v>
      </c>
      <c r="O20" s="31">
        <f t="shared" si="0"/>
        <v>1.12439939</v>
      </c>
      <c r="P20" s="31">
        <f t="shared" si="0"/>
        <v>41.172961440000002</v>
      </c>
      <c r="Q20" s="33">
        <f>SUM(Q18:Q19)</f>
        <v>0</v>
      </c>
      <c r="R20" s="31">
        <f t="shared" si="0"/>
        <v>6.2040960900000002</v>
      </c>
      <c r="S20" s="31">
        <f t="shared" si="0"/>
        <v>34.501724009999997</v>
      </c>
      <c r="T20" s="31">
        <f t="shared" si="0"/>
        <v>0.46714134000000002</v>
      </c>
      <c r="U20" s="26" t="s">
        <v>61</v>
      </c>
      <c r="V20" s="31">
        <f t="shared" si="0"/>
        <v>14.281921499999999</v>
      </c>
      <c r="W20" s="26" t="s">
        <v>61</v>
      </c>
      <c r="X20" s="31">
        <f t="shared" si="0"/>
        <v>9.4309215000000002</v>
      </c>
      <c r="Y20" s="26" t="s">
        <v>61</v>
      </c>
      <c r="Z20" s="31">
        <f t="shared" si="0"/>
        <v>8.6816246100000001</v>
      </c>
      <c r="AA20" s="31">
        <f>SUM(AA18:AA19)</f>
        <v>4.851</v>
      </c>
      <c r="AB20" s="31">
        <f t="shared" si="0"/>
        <v>1.6493400000000003</v>
      </c>
      <c r="AC20" s="31">
        <f t="shared" si="0"/>
        <v>9.4309215000000002</v>
      </c>
      <c r="AD20" s="31">
        <f t="shared" si="0"/>
        <v>8.6816246100000001</v>
      </c>
      <c r="AE20" s="26" t="s">
        <v>61</v>
      </c>
      <c r="AF20" s="31">
        <f t="shared" si="0"/>
        <v>19.236132680000001</v>
      </c>
      <c r="AG20" s="26" t="s">
        <v>61</v>
      </c>
      <c r="AH20" s="31">
        <f t="shared" si="0"/>
        <v>1.099332</v>
      </c>
      <c r="AI20" s="26" t="s">
        <v>61</v>
      </c>
      <c r="AJ20" s="31">
        <f t="shared" si="0"/>
        <v>1.1477026100000001</v>
      </c>
      <c r="AK20" s="26" t="s">
        <v>61</v>
      </c>
      <c r="AL20" s="31">
        <f t="shared" si="0"/>
        <v>1.19820152</v>
      </c>
      <c r="AM20" s="31">
        <f t="shared" si="0"/>
        <v>9.4309215000000002</v>
      </c>
      <c r="AN20" s="31">
        <f t="shared" si="0"/>
        <v>31.362993420000002</v>
      </c>
      <c r="AO20" s="31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</row>
    <row r="21" spans="1:69" x14ac:dyDescent="0.25">
      <c r="V21" s="34"/>
    </row>
    <row r="22" spans="1:69" x14ac:dyDescent="0.25">
      <c r="P22" s="35"/>
      <c r="S22" s="36"/>
    </row>
    <row r="23" spans="1:69" x14ac:dyDescent="0.25">
      <c r="P23" s="35"/>
      <c r="AD23" s="37"/>
    </row>
    <row r="24" spans="1:69" x14ac:dyDescent="0.25">
      <c r="P24" s="35"/>
    </row>
    <row r="33" spans="32:32" x14ac:dyDescent="0.25">
      <c r="AF33" s="6"/>
    </row>
  </sheetData>
  <mergeCells count="33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O14:AO16"/>
    <mergeCell ref="K15:O15"/>
    <mergeCell ref="P15:T15"/>
    <mergeCell ref="U15:V15"/>
    <mergeCell ref="W15:X15"/>
    <mergeCell ref="Y15:Z15"/>
    <mergeCell ref="AC15:AD15"/>
    <mergeCell ref="AM15:AM16"/>
    <mergeCell ref="AN15:AN16"/>
    <mergeCell ref="U14:Z14"/>
    <mergeCell ref="AA14:AB15"/>
    <mergeCell ref="AC14:AN14"/>
    <mergeCell ref="A20:B20"/>
    <mergeCell ref="AE15:AF15"/>
    <mergeCell ref="AG15:AH15"/>
    <mergeCell ref="AI15:AJ15"/>
    <mergeCell ref="AK15:AL15"/>
  </mergeCells>
  <pageMargins left="0.70866141732283472" right="0.70866141732283472" top="0.74803149606299213" bottom="0.74803149606299213" header="0.31496062992125984" footer="0.31496062992125984"/>
  <pageSetup paperSize="8" scale="3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2025-05-19T10:14:17Z</dcterms:created>
  <dcterms:modified xsi:type="dcterms:W3CDTF">2025-09-15T11:19:24Z</dcterms:modified>
</cp:coreProperties>
</file>